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09 - Integrated Report\Integrated Annual Report Suite 2025\Primaries excel\"/>
    </mc:Choice>
  </mc:AlternateContent>
  <xr:revisionPtr revIDLastSave="0" documentId="13_ncr:1_{29B49F92-A6C0-4695-B22E-89A5D0E29582}" xr6:coauthVersionLast="47" xr6:coauthVersionMax="47" xr10:uidLastSave="{00000000-0000-0000-0000-000000000000}"/>
  <bookViews>
    <workbookView xWindow="-108" yWindow="-108" windowWidth="23256" windowHeight="12576" xr2:uid="{42228142-8060-4917-BD89-303E3C61A326}"/>
  </bookViews>
  <sheets>
    <sheet name="Company cash flow statement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14" i="2"/>
  <c r="D15" i="2"/>
  <c r="D23" i="2"/>
  <c r="D24" i="2"/>
  <c r="D30" i="2"/>
  <c r="D31" i="2"/>
  <c r="D33" i="2"/>
</calcChain>
</file>

<file path=xl/sharedStrings.xml><?xml version="1.0" encoding="utf-8"?>
<sst xmlns="http://schemas.openxmlformats.org/spreadsheetml/2006/main" count="41" uniqueCount="39">
  <si>
    <t>Company cash flow statement</t>
  </si>
  <si>
    <t>For the year ended 30 June 2025</t>
  </si>
  <si>
    <t>SA Rand</t>
  </si>
  <si>
    <t>Figures in million</t>
  </si>
  <si>
    <t>Notes</t>
  </si>
  <si>
    <t>2025</t>
  </si>
  <si>
    <r>
      <rPr>
        <sz val="8"/>
        <color rgb="FF3C3C3B"/>
        <rFont val="Frutiger LT 45 Light"/>
      </rPr>
      <t xml:space="preserve">2024
</t>
    </r>
    <r>
      <rPr>
        <sz val="8"/>
        <color rgb="FF3C3C3B"/>
        <rFont val="Frutiger LT 45 Light"/>
      </rPr>
      <t>Restated</t>
    </r>
    <r>
      <rPr>
        <vertAlign val="superscript"/>
        <sz val="8"/>
        <color rgb="FF3C3C3B"/>
        <rFont val="Frutiger LT 45 Light"/>
      </rPr>
      <t>1</t>
    </r>
  </si>
  <si>
    <t>Cash flow from operating activities</t>
  </si>
  <si>
    <r>
      <rPr>
        <sz val="8"/>
        <color rgb="FF3C3C3B"/>
        <rFont val="Frutiger LT 45 Light"/>
      </rPr>
      <t>Cash generated/(utilised) by operations</t>
    </r>
    <r>
      <rPr>
        <vertAlign val="superscript"/>
        <sz val="8"/>
        <color rgb="FF3C3C3B"/>
        <rFont val="Frutiger LT 45 Light"/>
      </rPr>
      <t>1</t>
    </r>
  </si>
  <si>
    <t>25</t>
  </si>
  <si>
    <t>Interest received</t>
  </si>
  <si>
    <t>Dividends received</t>
  </si>
  <si>
    <t>Interest paid</t>
  </si>
  <si>
    <r>
      <rPr>
        <sz val="8"/>
        <color rgb="FF3C3C3B"/>
        <rFont val="Frutiger LT 45 Light"/>
      </rPr>
      <t>Income and mining taxes paid</t>
    </r>
  </si>
  <si>
    <t>Loan repayments from Avgold</t>
  </si>
  <si>
    <t>Loan advances to Avgold</t>
  </si>
  <si>
    <r>
      <rPr>
        <sz val="8"/>
        <color rgb="FF3C3C3B"/>
        <rFont val="Frutiger LT 45 Light"/>
      </rPr>
      <t>Loan repayments from other subsidiaries</t>
    </r>
    <r>
      <rPr>
        <vertAlign val="superscript"/>
        <sz val="8"/>
        <color rgb="FF3C3C3B"/>
        <rFont val="Frutiger LT 45 Light"/>
      </rPr>
      <t>1</t>
    </r>
  </si>
  <si>
    <r>
      <rPr>
        <b/>
        <sz val="8"/>
        <color rgb="FF3C3C3B"/>
        <rFont val="Frutiger LT 45 Light"/>
      </rPr>
      <t>Cash generated by operating activities</t>
    </r>
    <r>
      <rPr>
        <b/>
        <vertAlign val="superscript"/>
        <sz val="8"/>
        <color rgb="FF3C3C3B"/>
        <rFont val="Frutiger LT 45 Light"/>
      </rPr>
      <t>1</t>
    </r>
  </si>
  <si>
    <t>Cash flow from investing activities</t>
  </si>
  <si>
    <t>Increase in restricted cash and investments</t>
  </si>
  <si>
    <r>
      <rPr>
        <sz val="8"/>
        <color rgb="FF3C3C3B"/>
        <rFont val="Frutiger LT 45 Light"/>
      </rPr>
      <t>Amounts refunded from restricted cash and investments</t>
    </r>
  </si>
  <si>
    <r>
      <rPr>
        <sz val="8"/>
        <color rgb="FF3C3C3B"/>
        <rFont val="Frutiger LT 45 Light"/>
      </rPr>
      <t>(Increase)/decrease in investments in subsidiaries</t>
    </r>
  </si>
  <si>
    <t>14</t>
  </si>
  <si>
    <r>
      <rPr>
        <sz val="8"/>
        <color rgb="FF3C3C3B"/>
        <rFont val="Frutiger LT 45 Light"/>
      </rPr>
      <t>Capital contribution received from subsidiaries for share based payments scheme</t>
    </r>
  </si>
  <si>
    <r>
      <rPr>
        <sz val="8"/>
        <color rgb="FF3C3C3B"/>
        <rFont val="Frutiger LT 45 Light"/>
      </rPr>
      <t>Purchase of additional interest in subsidiary</t>
    </r>
  </si>
  <si>
    <t>ARM BBEE Trust loan repayment</t>
  </si>
  <si>
    <r>
      <rPr>
        <sz val="8"/>
        <color rgb="FF3C3C3B"/>
        <rFont val="Frutiger LT 45 Light"/>
      </rPr>
      <t>13</t>
    </r>
  </si>
  <si>
    <r>
      <rPr>
        <sz val="8"/>
        <color rgb="FF3C3C3B"/>
        <rFont val="Frutiger LT 45 Light"/>
      </rPr>
      <t>Additions to property, plant and equipment</t>
    </r>
    <r>
      <rPr>
        <vertAlign val="superscript"/>
        <sz val="8"/>
        <color rgb="FF3C3C3B"/>
        <rFont val="Frutiger LT 45 Light"/>
      </rPr>
      <t>1</t>
    </r>
  </si>
  <si>
    <r>
      <rPr>
        <b/>
        <sz val="8"/>
        <color rgb="FF3C3C3B"/>
        <rFont val="Frutiger LT 45 Light"/>
      </rPr>
      <t>Cash generated/(utilised) by investing activities</t>
    </r>
    <r>
      <rPr>
        <b/>
        <vertAlign val="superscript"/>
        <sz val="8"/>
        <color rgb="FF3C3C3B"/>
        <rFont val="Frutiger LT 45 Light"/>
      </rPr>
      <t>1</t>
    </r>
  </si>
  <si>
    <t>Cash flow from financing activities</t>
  </si>
  <si>
    <t>Borrowings raised</t>
  </si>
  <si>
    <t>23</t>
  </si>
  <si>
    <t>Borrowings paid</t>
  </si>
  <si>
    <t>Dividends paid</t>
  </si>
  <si>
    <t>Lease payments</t>
  </si>
  <si>
    <r>
      <rPr>
        <b/>
        <sz val="8"/>
        <color rgb="FF3C3C3B"/>
        <rFont val="Frutiger LT 45 Light"/>
      </rPr>
      <t>Cash utilised by financing activities</t>
    </r>
  </si>
  <si>
    <r>
      <rPr>
        <sz val="8"/>
        <color rgb="FF3C3C3B"/>
        <rFont val="Frutiger LT 45 Light"/>
      </rPr>
      <t>Increase in cash and cash equivalents</t>
    </r>
  </si>
  <si>
    <t>Cash and cash equivalents – beginning of year</t>
  </si>
  <si>
    <t>Cash and cash equivalents – end of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</si>
</sst>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0;\(#0\);&quot;—&quot;;_(@_)"/>
    <numFmt numFmtId="165" formatCode="#0.#######################,,;\(#0.#######################,,\);&quot;—&quot;;_(@_)"/>
    <numFmt numFmtId="166" formatCode="* #,##0,,;* \(#,##0,,\);* &quot;—&quot;;_(@_)"/>
    <numFmt numFmtId="167" formatCode="#,##0;\(#,##0\);&quot;—&quot;;_(@_)"/>
    <numFmt numFmtId="168" formatCode="#0;&quot;-&quot;#0;#0;_(@_)"/>
  </numFmts>
  <fonts count="12">
    <font>
      <sz val="10"/>
      <color theme="1"/>
      <name val="Arial"/>
      <family val="2"/>
    </font>
    <font>
      <b/>
      <sz val="15"/>
      <color rgb="FF636362"/>
      <name val="Frutiger LT 45 Light"/>
    </font>
    <font>
      <sz val="10"/>
      <name val="Arial"/>
    </font>
    <font>
      <i/>
      <sz val="9"/>
      <color rgb="FFD0A266"/>
      <name val="Frutiger LT 45 Light"/>
    </font>
    <font>
      <sz val="8.5"/>
      <color rgb="FF3C3C3B"/>
      <name val="Frutiger LT 45 Light"/>
    </font>
    <font>
      <b/>
      <sz val="8.5"/>
      <color rgb="FF3C3C3B"/>
      <name val="Frutiger LT 45 Light"/>
    </font>
    <font>
      <i/>
      <sz val="8.5"/>
      <color rgb="FF3C3C3B"/>
      <name val="Frutiger LT 45 Light"/>
    </font>
    <font>
      <sz val="8"/>
      <color rgb="FF3C3C3B"/>
      <name val="Frutiger LT 45 Light"/>
    </font>
    <font>
      <vertAlign val="superscript"/>
      <sz val="8"/>
      <color rgb="FF3C3C3B"/>
      <name val="Frutiger LT 45 Light"/>
    </font>
    <font>
      <b/>
      <sz val="8.5"/>
      <color rgb="FFE30513"/>
      <name val="Frutiger LT 45 Light"/>
    </font>
    <font>
      <b/>
      <sz val="8"/>
      <color rgb="FF3C3C3B"/>
      <name val="Frutiger LT 45 Light"/>
    </font>
    <font>
      <b/>
      <vertAlign val="superscript"/>
      <sz val="8"/>
      <color rgb="FF3C3C3B"/>
      <name val="Frutiger LT 45 Light"/>
    </font>
  </fonts>
  <fills count="4">
    <fill>
      <patternFill patternType="none"/>
    </fill>
    <fill>
      <patternFill patternType="gray125"/>
    </fill>
    <fill>
      <patternFill patternType="solid">
        <fgColor rgb="FFF6ECE0"/>
        <bgColor indexed="64"/>
      </patternFill>
    </fill>
    <fill>
      <patternFill patternType="solid">
        <fgColor rgb="FFF4F4F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E30513"/>
      </bottom>
      <diagonal/>
    </border>
    <border>
      <left/>
      <right/>
      <top style="thin">
        <color rgb="FF000000"/>
      </top>
      <bottom style="thin">
        <color rgb="FFE30513"/>
      </bottom>
      <diagonal/>
    </border>
    <border>
      <left/>
      <right/>
      <top style="thin">
        <color rgb="FFE30513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ED1C24"/>
      </bottom>
      <diagonal/>
    </border>
    <border>
      <left/>
      <right/>
      <top style="thin">
        <color rgb="FFED1C24"/>
      </top>
      <bottom/>
      <diagonal/>
    </border>
  </borders>
  <cellStyleXfs count="4">
    <xf numFmtId="0" fontId="0" fillId="0" borderId="0"/>
    <xf numFmtId="0" fontId="1" fillId="0" borderId="0" applyBorder="0">
      <alignment horizontal="left" wrapText="1"/>
    </xf>
    <xf numFmtId="0" fontId="2" fillId="0" borderId="0"/>
    <xf numFmtId="0" fontId="3" fillId="0" borderId="0" applyBorder="0">
      <alignment horizontal="left" wrapText="1"/>
    </xf>
  </cellStyleXfs>
  <cellXfs count="41">
    <xf numFmtId="0" fontId="0" fillId="0" borderId="0" xfId="0"/>
    <xf numFmtId="0" fontId="2" fillId="0" borderId="0" xfId="2"/>
    <xf numFmtId="0" fontId="3" fillId="0" borderId="0" xfId="3">
      <alignment horizontal="left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right" wrapText="1"/>
    </xf>
    <xf numFmtId="0" fontId="6" fillId="0" borderId="2" xfId="2" applyFont="1" applyBorder="1" applyAlignment="1">
      <alignment horizontal="left" wrapText="1"/>
    </xf>
    <xf numFmtId="0" fontId="4" fillId="0" borderId="2" xfId="2" applyFont="1" applyBorder="1" applyAlignment="1">
      <alignment horizontal="right" wrapText="1"/>
    </xf>
    <xf numFmtId="164" fontId="5" fillId="2" borderId="3" xfId="2" applyNumberFormat="1" applyFont="1" applyFill="1" applyBorder="1" applyAlignment="1">
      <alignment horizontal="right" vertical="top" wrapText="1"/>
    </xf>
    <xf numFmtId="0" fontId="4" fillId="0" borderId="3" xfId="2" applyFont="1" applyBorder="1" applyAlignment="1">
      <alignment horizontal="right" wrapText="1"/>
    </xf>
    <xf numFmtId="0" fontId="9" fillId="0" borderId="4" xfId="2" applyFont="1" applyBorder="1" applyAlignment="1">
      <alignment horizontal="left" wrapText="1"/>
    </xf>
    <xf numFmtId="0" fontId="4" fillId="0" borderId="4" xfId="2" applyFont="1" applyBorder="1" applyAlignment="1">
      <alignment horizontal="right" wrapText="1"/>
    </xf>
    <xf numFmtId="0" fontId="5" fillId="3" borderId="4" xfId="2" applyFont="1" applyFill="1" applyBorder="1" applyAlignment="1">
      <alignment horizontal="right" wrapText="1"/>
    </xf>
    <xf numFmtId="165" fontId="4" fillId="0" borderId="0" xfId="2" applyNumberFormat="1" applyFont="1" applyAlignment="1">
      <alignment horizontal="right" wrapText="1"/>
    </xf>
    <xf numFmtId="166" fontId="5" fillId="3" borderId="0" xfId="2" applyNumberFormat="1" applyFont="1" applyFill="1" applyAlignment="1">
      <alignment wrapText="1"/>
    </xf>
    <xf numFmtId="166" fontId="4" fillId="0" borderId="0" xfId="2" applyNumberFormat="1" applyFont="1" applyAlignment="1">
      <alignment wrapText="1"/>
    </xf>
    <xf numFmtId="167" fontId="4" fillId="0" borderId="0" xfId="2" applyNumberFormat="1" applyFont="1" applyAlignment="1">
      <alignment horizontal="right" wrapText="1"/>
    </xf>
    <xf numFmtId="0" fontId="4" fillId="0" borderId="1" xfId="2" applyFont="1" applyBorder="1" applyAlignment="1">
      <alignment horizontal="left" wrapText="1"/>
    </xf>
    <xf numFmtId="0" fontId="4" fillId="0" borderId="1" xfId="2" applyFont="1" applyBorder="1" applyAlignment="1">
      <alignment horizontal="right" wrapText="1"/>
    </xf>
    <xf numFmtId="166" fontId="5" fillId="3" borderId="1" xfId="2" applyNumberFormat="1" applyFont="1" applyFill="1" applyBorder="1" applyAlignment="1">
      <alignment wrapText="1"/>
    </xf>
    <xf numFmtId="166" fontId="4" fillId="0" borderId="1" xfId="2" applyNumberFormat="1" applyFont="1" applyBorder="1" applyAlignment="1">
      <alignment wrapText="1"/>
    </xf>
    <xf numFmtId="0" fontId="5" fillId="0" borderId="5" xfId="2" applyFont="1" applyBorder="1" applyAlignment="1">
      <alignment horizontal="left" wrapText="1"/>
    </xf>
    <xf numFmtId="0" fontId="4" fillId="0" borderId="5" xfId="2" applyFont="1" applyBorder="1" applyAlignment="1">
      <alignment horizontal="right" wrapText="1"/>
    </xf>
    <xf numFmtId="166" fontId="5" fillId="3" borderId="5" xfId="2" applyNumberFormat="1" applyFont="1" applyFill="1" applyBorder="1" applyAlignment="1">
      <alignment wrapText="1"/>
    </xf>
    <xf numFmtId="166" fontId="4" fillId="0" borderId="5" xfId="2" applyNumberFormat="1" applyFont="1" applyBorder="1" applyAlignment="1">
      <alignment wrapText="1"/>
    </xf>
    <xf numFmtId="0" fontId="9" fillId="0" borderId="6" xfId="2" applyFont="1" applyBorder="1" applyAlignment="1">
      <alignment horizontal="left" wrapText="1"/>
    </xf>
    <xf numFmtId="0" fontId="4" fillId="0" borderId="6" xfId="2" applyFont="1" applyBorder="1" applyAlignment="1">
      <alignment horizontal="right" wrapText="1"/>
    </xf>
    <xf numFmtId="0" fontId="5" fillId="3" borderId="6" xfId="2" applyFont="1" applyFill="1" applyBorder="1" applyAlignment="1">
      <alignment horizontal="right" wrapText="1"/>
    </xf>
    <xf numFmtId="168" fontId="4" fillId="0" borderId="1" xfId="2" applyNumberFormat="1" applyFont="1" applyBorder="1" applyAlignment="1">
      <alignment horizontal="right" wrapText="1"/>
    </xf>
    <xf numFmtId="0" fontId="4" fillId="0" borderId="6" xfId="2" applyFont="1" applyBorder="1" applyAlignment="1">
      <alignment horizontal="left" wrapText="1"/>
    </xf>
    <xf numFmtId="166" fontId="5" fillId="3" borderId="6" xfId="2" applyNumberFormat="1" applyFont="1" applyFill="1" applyBorder="1" applyAlignment="1">
      <alignment wrapText="1"/>
    </xf>
    <xf numFmtId="166" fontId="4" fillId="0" borderId="6" xfId="2" applyNumberFormat="1" applyFont="1" applyBorder="1" applyAlignment="1">
      <alignment wrapText="1"/>
    </xf>
    <xf numFmtId="0" fontId="5" fillId="0" borderId="7" xfId="2" applyFont="1" applyBorder="1" applyAlignment="1">
      <alignment horizontal="left" wrapText="1"/>
    </xf>
    <xf numFmtId="168" fontId="4" fillId="0" borderId="7" xfId="2" applyNumberFormat="1" applyFont="1" applyBorder="1" applyAlignment="1">
      <alignment horizontal="right" wrapText="1"/>
    </xf>
    <xf numFmtId="166" fontId="5" fillId="3" borderId="7" xfId="2" applyNumberFormat="1" applyFont="1" applyFill="1" applyBorder="1" applyAlignment="1">
      <alignment wrapText="1"/>
    </xf>
    <xf numFmtId="166" fontId="4" fillId="0" borderId="7" xfId="2" applyNumberFormat="1" applyFont="1" applyBorder="1" applyAlignment="1">
      <alignment wrapText="1"/>
    </xf>
    <xf numFmtId="0" fontId="5" fillId="0" borderId="8" xfId="2" applyFont="1" applyBorder="1" applyAlignment="1">
      <alignment horizontal="left" wrapText="1"/>
    </xf>
    <xf numFmtId="0" fontId="4" fillId="0" borderId="8" xfId="2" applyFont="1" applyBorder="1" applyAlignment="1">
      <alignment horizontal="right" wrapText="1"/>
    </xf>
    <xf numFmtId="0" fontId="5" fillId="0" borderId="8" xfId="2" applyFont="1" applyBorder="1" applyAlignment="1">
      <alignment horizontal="right" wrapText="1"/>
    </xf>
    <xf numFmtId="0" fontId="1" fillId="0" borderId="0" xfId="1">
      <alignment horizontal="left" wrapText="1"/>
    </xf>
    <xf numFmtId="0" fontId="2" fillId="0" borderId="0" xfId="2"/>
    <xf numFmtId="0" fontId="5" fillId="0" borderId="1" xfId="2" applyFont="1" applyBorder="1" applyAlignment="1">
      <alignment horizontal="center" wrapText="1"/>
    </xf>
  </cellXfs>
  <cellStyles count="4">
    <cellStyle name="For the year ended/DESCRIPTION TEXT" xfId="3" xr:uid="{CFF63BB7-E980-4255-A98D-42E6885D02B9}"/>
    <cellStyle name="Normal" xfId="0" builtinId="0"/>
    <cellStyle name="Normal 2" xfId="2" xr:uid="{D6CFA838-7A61-48B4-8C01-586EAC8EC7C1}"/>
    <cellStyle name="Page Header" xfId="1" xr:uid="{658E74A7-A9F6-49E9-AC2B-F70F31EAB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8C5F-56CA-4A77-B91F-4CEC22428D91}">
  <sheetPr codeName="Sheet10"/>
  <dimension ref="A1:D35"/>
  <sheetViews>
    <sheetView tabSelected="1" showRuler="0" workbookViewId="0">
      <selection activeCell="G26" sqref="G26"/>
    </sheetView>
  </sheetViews>
  <sheetFormatPr defaultColWidth="13.6640625" defaultRowHeight="13.2"/>
  <cols>
    <col min="1" max="1" width="69.88671875" style="1" customWidth="1"/>
    <col min="2" max="2" width="6.33203125" style="1" customWidth="1"/>
    <col min="3" max="4" width="12.33203125" style="1" customWidth="1"/>
    <col min="5" max="16384" width="13.6640625" style="1"/>
  </cols>
  <sheetData>
    <row r="1" spans="1:4" ht="22.5" customHeight="1">
      <c r="A1" s="38" t="s">
        <v>0</v>
      </c>
      <c r="B1" s="39"/>
      <c r="C1" s="39"/>
      <c r="D1" s="39"/>
    </row>
    <row r="2" spans="1:4" ht="15.75" customHeight="1">
      <c r="A2" s="2" t="s">
        <v>1</v>
      </c>
    </row>
    <row r="3" spans="1:4" ht="15" customHeight="1"/>
    <row r="4" spans="1:4" ht="14.1" customHeight="1">
      <c r="A4" s="3"/>
      <c r="B4" s="4"/>
      <c r="C4" s="40" t="s">
        <v>2</v>
      </c>
      <c r="D4" s="40"/>
    </row>
    <row r="5" spans="1:4" ht="24.15" customHeight="1">
      <c r="A5" s="5" t="s">
        <v>3</v>
      </c>
      <c r="B5" s="6" t="s">
        <v>4</v>
      </c>
      <c r="C5" s="7" t="s">
        <v>5</v>
      </c>
      <c r="D5" s="8" t="s">
        <v>6</v>
      </c>
    </row>
    <row r="6" spans="1:4" ht="14.1" customHeight="1">
      <c r="A6" s="9" t="s">
        <v>7</v>
      </c>
      <c r="B6" s="10"/>
      <c r="C6" s="11"/>
      <c r="D6" s="10"/>
    </row>
    <row r="7" spans="1:4" ht="14.1" customHeight="1">
      <c r="A7" s="3" t="s">
        <v>8</v>
      </c>
      <c r="B7" s="12" t="s">
        <v>9</v>
      </c>
      <c r="C7" s="13">
        <v>-87000000</v>
      </c>
      <c r="D7" s="14">
        <f>1086131405-24000000</f>
        <v>1062131405</v>
      </c>
    </row>
    <row r="8" spans="1:4" ht="14.1" customHeight="1">
      <c r="A8" s="3" t="s">
        <v>10</v>
      </c>
      <c r="B8" s="4"/>
      <c r="C8" s="13">
        <v>708717276</v>
      </c>
      <c r="D8" s="14">
        <v>281637220</v>
      </c>
    </row>
    <row r="9" spans="1:4" ht="14.1" customHeight="1">
      <c r="A9" s="3" t="s">
        <v>11</v>
      </c>
      <c r="B9" s="4"/>
      <c r="C9" s="13">
        <v>246903184</v>
      </c>
      <c r="D9" s="14">
        <v>153055530.06</v>
      </c>
    </row>
    <row r="10" spans="1:4" ht="14.1" customHeight="1">
      <c r="A10" s="3" t="s">
        <v>12</v>
      </c>
      <c r="B10" s="4"/>
      <c r="C10" s="13">
        <v>-239000733</v>
      </c>
      <c r="D10" s="14">
        <v>-479120913</v>
      </c>
    </row>
    <row r="11" spans="1:4" ht="14.1" customHeight="1">
      <c r="A11" s="3" t="s">
        <v>13</v>
      </c>
      <c r="B11" s="4"/>
      <c r="C11" s="13">
        <v>-460371981</v>
      </c>
      <c r="D11" s="14">
        <v>-176818345</v>
      </c>
    </row>
    <row r="12" spans="1:4" ht="14.1" customHeight="1">
      <c r="A12" s="3" t="s">
        <v>14</v>
      </c>
      <c r="B12" s="15">
        <v>25</v>
      </c>
      <c r="C12" s="13">
        <v>3797430946</v>
      </c>
      <c r="D12" s="14">
        <v>3742138665</v>
      </c>
    </row>
    <row r="13" spans="1:4" ht="14.1" customHeight="1">
      <c r="A13" s="3" t="s">
        <v>15</v>
      </c>
      <c r="B13" s="15">
        <v>25</v>
      </c>
      <c r="C13" s="13">
        <v>-4383534732</v>
      </c>
      <c r="D13" s="14">
        <v>-4155733306</v>
      </c>
    </row>
    <row r="14" spans="1:4" ht="14.1" customHeight="1">
      <c r="A14" s="16" t="s">
        <v>16</v>
      </c>
      <c r="B14" s="17"/>
      <c r="C14" s="18">
        <v>9185076254</v>
      </c>
      <c r="D14" s="19">
        <f>4896329122+33931953</f>
        <v>4930261075</v>
      </c>
    </row>
    <row r="15" spans="1:4" ht="14.1" customHeight="1">
      <c r="A15" s="20" t="s">
        <v>17</v>
      </c>
      <c r="B15" s="21"/>
      <c r="C15" s="22">
        <v>8768000000</v>
      </c>
      <c r="D15" s="23">
        <f>SUM(D7:D14)</f>
        <v>5357551331.0599995</v>
      </c>
    </row>
    <row r="16" spans="1:4" ht="14.1" customHeight="1">
      <c r="A16" s="24" t="s">
        <v>18</v>
      </c>
      <c r="B16" s="25"/>
      <c r="C16" s="26"/>
      <c r="D16" s="25"/>
    </row>
    <row r="17" spans="1:4" ht="14.1" customHeight="1">
      <c r="A17" s="3" t="s">
        <v>19</v>
      </c>
      <c r="B17" s="4"/>
      <c r="C17" s="13">
        <v>-372240314</v>
      </c>
      <c r="D17" s="14">
        <v>-20000000</v>
      </c>
    </row>
    <row r="18" spans="1:4" ht="14.1" customHeight="1">
      <c r="A18" s="3" t="s">
        <v>20</v>
      </c>
      <c r="B18" s="4"/>
      <c r="C18" s="13">
        <v>556885132</v>
      </c>
      <c r="D18" s="14">
        <v>32127201</v>
      </c>
    </row>
    <row r="19" spans="1:4" ht="14.1" customHeight="1">
      <c r="A19" s="3" t="s">
        <v>21</v>
      </c>
      <c r="B19" s="12" t="s">
        <v>22</v>
      </c>
      <c r="C19" s="13">
        <v>-1887975179</v>
      </c>
      <c r="D19" s="14">
        <v>417362486</v>
      </c>
    </row>
    <row r="20" spans="1:4" ht="14.1" customHeight="1">
      <c r="A20" s="3" t="s">
        <v>23</v>
      </c>
      <c r="B20" s="12" t="s">
        <v>22</v>
      </c>
      <c r="C20" s="13">
        <v>0</v>
      </c>
      <c r="D20" s="14">
        <v>865915721</v>
      </c>
    </row>
    <row r="21" spans="1:4" ht="14.1" customHeight="1">
      <c r="A21" s="3" t="s">
        <v>24</v>
      </c>
      <c r="B21" s="4"/>
      <c r="C21" s="13">
        <v>0</v>
      </c>
      <c r="D21" s="14">
        <v>-5000000</v>
      </c>
    </row>
    <row r="22" spans="1:4" ht="14.1" customHeight="1">
      <c r="A22" s="3" t="s">
        <v>25</v>
      </c>
      <c r="B22" s="12" t="s">
        <v>26</v>
      </c>
      <c r="C22" s="13">
        <v>28000000</v>
      </c>
      <c r="D22" s="14">
        <v>41920000</v>
      </c>
    </row>
    <row r="23" spans="1:4">
      <c r="A23" s="16" t="s">
        <v>27</v>
      </c>
      <c r="B23" s="27">
        <v>25</v>
      </c>
      <c r="C23" s="18">
        <v>-395141645</v>
      </c>
      <c r="D23" s="19">
        <f>-217047145-6986688-3140001</f>
        <v>-227173834</v>
      </c>
    </row>
    <row r="24" spans="1:4" ht="14.1" customHeight="1">
      <c r="A24" s="20" t="s">
        <v>28</v>
      </c>
      <c r="B24" s="21"/>
      <c r="C24" s="22">
        <v>-2070000000</v>
      </c>
      <c r="D24" s="23">
        <f>SUM(D17:D23)</f>
        <v>1105151574</v>
      </c>
    </row>
    <row r="25" spans="1:4" ht="14.1" customHeight="1">
      <c r="A25" s="24" t="s">
        <v>29</v>
      </c>
      <c r="B25" s="25"/>
      <c r="C25" s="26"/>
      <c r="D25" s="25"/>
    </row>
    <row r="26" spans="1:4" ht="14.1" customHeight="1">
      <c r="A26" s="3" t="s">
        <v>30</v>
      </c>
      <c r="B26" s="12" t="s">
        <v>31</v>
      </c>
      <c r="C26" s="13">
        <v>226261004</v>
      </c>
      <c r="D26" s="14">
        <v>300000000</v>
      </c>
    </row>
    <row r="27" spans="1:4" ht="14.1" customHeight="1">
      <c r="A27" s="3" t="s">
        <v>32</v>
      </c>
      <c r="B27" s="12" t="s">
        <v>31</v>
      </c>
      <c r="C27" s="13">
        <v>-49683276</v>
      </c>
      <c r="D27" s="14">
        <v>-4047270833</v>
      </c>
    </row>
    <row r="28" spans="1:4" ht="14.1" customHeight="1">
      <c r="A28" s="3" t="s">
        <v>33</v>
      </c>
      <c r="B28" s="4"/>
      <c r="C28" s="13">
        <v>-2037813745</v>
      </c>
      <c r="D28" s="14">
        <v>-1394402792</v>
      </c>
    </row>
    <row r="29" spans="1:4" ht="14.1" customHeight="1">
      <c r="A29" s="16" t="s">
        <v>34</v>
      </c>
      <c r="B29" s="17"/>
      <c r="C29" s="18">
        <v>-3832690</v>
      </c>
      <c r="D29" s="19">
        <v>-4042972</v>
      </c>
    </row>
    <row r="30" spans="1:4" ht="14.1" customHeight="1">
      <c r="A30" s="20" t="s">
        <v>35</v>
      </c>
      <c r="B30" s="21"/>
      <c r="C30" s="22">
        <v>-1866000000</v>
      </c>
      <c r="D30" s="23">
        <f>SUM(D26:D29)</f>
        <v>-5145716597</v>
      </c>
    </row>
    <row r="31" spans="1:4" ht="14.1" customHeight="1">
      <c r="A31" s="28" t="s">
        <v>36</v>
      </c>
      <c r="B31" s="25"/>
      <c r="C31" s="29">
        <v>4832000000</v>
      </c>
      <c r="D31" s="30">
        <f>D15+D24+D30</f>
        <v>1316986308.0599995</v>
      </c>
    </row>
    <row r="32" spans="1:4" ht="14.1" customHeight="1">
      <c r="A32" s="16" t="s">
        <v>37</v>
      </c>
      <c r="B32" s="17"/>
      <c r="C32" s="18">
        <v>3210755133</v>
      </c>
      <c r="D32" s="19">
        <v>1894000000</v>
      </c>
    </row>
    <row r="33" spans="1:4" ht="24.15" customHeight="1">
      <c r="A33" s="31" t="s">
        <v>38</v>
      </c>
      <c r="B33" s="32">
        <v>25</v>
      </c>
      <c r="C33" s="33">
        <v>8043000000</v>
      </c>
      <c r="D33" s="34">
        <f>SUM(D31:D32)</f>
        <v>3210986308.0599995</v>
      </c>
    </row>
    <row r="34" spans="1:4" ht="15" customHeight="1">
      <c r="A34" s="35"/>
      <c r="B34" s="36"/>
      <c r="C34" s="37"/>
      <c r="D34" s="36"/>
    </row>
    <row r="35" spans="1:4" ht="15" customHeight="1"/>
  </sheetData>
  <mergeCells count="2">
    <mergeCell ref="A1:D1"/>
    <mergeCell ref="C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cash flow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Juaque Swanepoel</dc:creator>
  <cp:lastModifiedBy>Jordache  Sherwin Pillay</cp:lastModifiedBy>
  <dcterms:created xsi:type="dcterms:W3CDTF">2025-10-23T14:39:20Z</dcterms:created>
  <dcterms:modified xsi:type="dcterms:W3CDTF">2025-10-24T08:08:59Z</dcterms:modified>
</cp:coreProperties>
</file>